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'Лист3'!$A$1:$K$68</definedName>
  </definedNames>
  <calcPr fullCalcOnLoad="1"/>
</workbook>
</file>

<file path=xl/sharedStrings.xml><?xml version="1.0" encoding="utf-8"?>
<sst xmlns="http://schemas.openxmlformats.org/spreadsheetml/2006/main" count="99" uniqueCount="90">
  <si>
    <t xml:space="preserve">                                     </t>
  </si>
  <si>
    <t>Загальний фонд разом</t>
  </si>
  <si>
    <t>Загальна сума доходів</t>
  </si>
  <si>
    <t xml:space="preserve">           Начальник міськфінуправління</t>
  </si>
  <si>
    <t xml:space="preserve">     Разом</t>
  </si>
  <si>
    <t>Спеціальний фонд, всього</t>
  </si>
  <si>
    <t>Л.В.Писаренко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</si>
  <si>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</si>
  <si>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</si>
  <si>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</si>
  <si>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    -Окремі податки і збори</t>
  </si>
  <si>
    <t xml:space="preserve">на </t>
  </si>
  <si>
    <t>Фактичні</t>
  </si>
  <si>
    <t xml:space="preserve">    -Надходження коштів від Держфонду дорогоцінних металів і дорогоцінного каміння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</si>
  <si>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</si>
  <si>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</si>
  <si>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</si>
  <si>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</si>
  <si>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</si>
  <si>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</si>
  <si>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</si>
  <si>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</si>
  <si>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</si>
  <si>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</si>
  <si>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</si>
  <si>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</si>
  <si>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</si>
  <si>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</si>
  <si>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</si>
  <si>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</si>
  <si>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</si>
  <si>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</si>
  <si>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</si>
  <si>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-Збір за паркування транспортних засобів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</si>
  <si>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</si>
  <si>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</si>
  <si>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</si>
  <si>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</si>
  <si>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</si>
  <si>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</si>
  <si>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</si>
  <si>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</si>
  <si>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-Податок з власників транспорт.засобів/ збір за першу реєстрацію трансп.засобів (50%)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</si>
  <si>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</si>
  <si>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</si>
  <si>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-Відсотки за користування довгостроковим кредитом, що надається молодим сім`ям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</si>
  <si>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</si>
  <si>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</si>
  <si>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</si>
  <si>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</si>
  <si>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</si>
  <si>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</si>
  <si>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</si>
  <si>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</si>
  <si>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</si>
  <si>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</si>
  <si>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</si>
  <si>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-надходходження коштів пайової участі у розвитку інфраструктури населеного пункту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</si>
  <si>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</si>
  <si>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</si>
  <si>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</si>
  <si>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</si>
  <si>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</si>
  <si>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</si>
  <si>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</si>
  <si>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</si>
  <si>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</si>
  <si>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</si>
  <si>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</si>
  <si>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</si>
  <si>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</si>
  <si>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</si>
  <si>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</si>
  <si>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</si>
  <si>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</si>
  <si>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</si>
  <si>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</si>
  <si>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</si>
  <si>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</si>
  <si>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</si>
  <si>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</si>
  <si>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2019 року </t>
  </si>
  <si>
    <t>2020 року</t>
  </si>
  <si>
    <t>в 2020р.</t>
  </si>
  <si>
    <t>2020 рік</t>
  </si>
  <si>
    <t>періоду 2019р.</t>
  </si>
  <si>
    <t xml:space="preserve">    -Податок та збір на доходи фіз.осіб</t>
  </si>
  <si>
    <t>за 3 місяці</t>
  </si>
  <si>
    <t>3 місяці</t>
  </si>
  <si>
    <t xml:space="preserve">   Інформація про виконання доходної частини бюджету за 3 місяці 2020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</si>
</sst>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0.00"/>
    <numFmt numFmtId="188" formatCode="#,##0.0"/>
    <numFmt numFmtId="189" formatCode="#,##0.000"/>
  </numFmts>
  <fonts count="50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81" fontId="6" fillId="0" borderId="14" xfId="0" applyNumberFormat="1" applyFont="1" applyFill="1" applyBorder="1" applyAlignment="1">
      <alignment/>
    </xf>
    <xf numFmtId="181" fontId="6" fillId="0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181" fontId="5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188" fontId="10" fillId="0" borderId="25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7" xfId="0" applyNumberFormat="1" applyFont="1" applyBorder="1" applyAlignment="1">
      <alignment/>
    </xf>
    <xf numFmtId="3" fontId="11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 wrapText="1"/>
    </xf>
    <xf numFmtId="3" fontId="10" fillId="0" borderId="24" xfId="0" applyNumberFormat="1" applyFont="1" applyFill="1" applyBorder="1" applyAlignment="1">
      <alignment horizontal="right" wrapText="1"/>
    </xf>
    <xf numFmtId="3" fontId="10" fillId="0" borderId="25" xfId="0" applyNumberFormat="1" applyFont="1" applyFill="1" applyBorder="1" applyAlignment="1">
      <alignment horizontal="right" wrapText="1"/>
    </xf>
    <xf numFmtId="3" fontId="12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188" fontId="12" fillId="0" borderId="25" xfId="0" applyNumberFormat="1" applyFont="1" applyFill="1" applyBorder="1" applyAlignment="1">
      <alignment horizontal="right"/>
    </xf>
    <xf numFmtId="3" fontId="12" fillId="0" borderId="26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/>
    </xf>
    <xf numFmtId="3" fontId="10" fillId="0" borderId="26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 wrapText="1"/>
    </xf>
    <xf numFmtId="3" fontId="10" fillId="0" borderId="27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12" fillId="0" borderId="29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 horizontal="right"/>
    </xf>
    <xf numFmtId="188" fontId="12" fillId="0" borderId="30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2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5" fontId="5" fillId="0" borderId="26" xfId="0" applyNumberFormat="1" applyFont="1" applyFill="1" applyBorder="1" applyAlignment="1">
      <alignment horizontal="center" vertical="center" wrapText="1"/>
    </xf>
    <xf numFmtId="188" fontId="10" fillId="0" borderId="14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wrapText="1"/>
    </xf>
    <xf numFmtId="0" fontId="12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3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37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60" workbookViewId="0" topLeftCell="A4">
      <selection activeCell="A1" sqref="A1:J1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6.25" customHeight="1">
      <c r="A2" s="89" t="s">
        <v>89</v>
      </c>
      <c r="B2" s="89"/>
      <c r="C2" s="89"/>
      <c r="D2" s="89"/>
      <c r="E2" s="89"/>
      <c r="F2" s="89"/>
      <c r="G2" s="89"/>
      <c r="H2" s="89"/>
      <c r="I2" s="89"/>
      <c r="J2" s="89"/>
      <c r="K2" s="17"/>
      <c r="L2" s="17"/>
      <c r="M2" s="17"/>
      <c r="N2" s="17"/>
    </row>
    <row r="3" spans="1:16" ht="18.75" customHeight="1" thickBot="1">
      <c r="A3" s="3"/>
      <c r="B3" s="3"/>
      <c r="C3" s="3"/>
      <c r="D3" s="3"/>
      <c r="E3" s="3"/>
      <c r="F3" s="5"/>
      <c r="G3" s="5"/>
      <c r="J3" s="9"/>
      <c r="K3" s="9" t="s">
        <v>30</v>
      </c>
      <c r="L3" s="9"/>
      <c r="N3" t="s">
        <v>0</v>
      </c>
      <c r="O3" s="1"/>
      <c r="P3" s="2"/>
    </row>
    <row r="4" spans="1:11" ht="24" customHeight="1">
      <c r="A4" s="80"/>
      <c r="B4" s="25" t="s">
        <v>14</v>
      </c>
      <c r="C4" s="25" t="s">
        <v>39</v>
      </c>
      <c r="D4" s="25" t="s">
        <v>14</v>
      </c>
      <c r="E4" s="25" t="s">
        <v>14</v>
      </c>
      <c r="F4" s="76" t="s">
        <v>12</v>
      </c>
      <c r="G4" s="53" t="s">
        <v>40</v>
      </c>
      <c r="H4" s="83" t="s">
        <v>69</v>
      </c>
      <c r="I4" s="84"/>
      <c r="J4" s="60" t="s">
        <v>40</v>
      </c>
      <c r="K4" s="62" t="s">
        <v>48</v>
      </c>
    </row>
    <row r="5" spans="1:11" ht="21.75" customHeight="1">
      <c r="A5" s="81"/>
      <c r="B5" s="26" t="s">
        <v>11</v>
      </c>
      <c r="C5" s="26" t="s">
        <v>23</v>
      </c>
      <c r="D5" s="26" t="s">
        <v>11</v>
      </c>
      <c r="E5" s="26" t="s">
        <v>11</v>
      </c>
      <c r="F5" s="77" t="s">
        <v>23</v>
      </c>
      <c r="G5" s="54" t="s">
        <v>54</v>
      </c>
      <c r="H5" s="85"/>
      <c r="I5" s="86"/>
      <c r="J5" s="61" t="s">
        <v>24</v>
      </c>
      <c r="K5" s="63" t="s">
        <v>49</v>
      </c>
    </row>
    <row r="6" spans="1:11" ht="22.5" customHeight="1">
      <c r="A6" s="81"/>
      <c r="B6" s="26" t="s">
        <v>84</v>
      </c>
      <c r="C6" s="75" t="s">
        <v>87</v>
      </c>
      <c r="D6" s="26" t="s">
        <v>84</v>
      </c>
      <c r="E6" s="26" t="s">
        <v>88</v>
      </c>
      <c r="F6" s="77" t="s">
        <v>87</v>
      </c>
      <c r="G6" s="54" t="s">
        <v>52</v>
      </c>
      <c r="H6" s="87"/>
      <c r="I6" s="88"/>
      <c r="J6" s="61" t="s">
        <v>38</v>
      </c>
      <c r="K6" s="63" t="s">
        <v>83</v>
      </c>
    </row>
    <row r="7" spans="1:11" ht="54" customHeight="1">
      <c r="A7" s="82"/>
      <c r="B7" s="51" t="s">
        <v>51</v>
      </c>
      <c r="C7" s="75" t="s">
        <v>81</v>
      </c>
      <c r="D7" s="51" t="s">
        <v>27</v>
      </c>
      <c r="E7" s="51" t="s">
        <v>82</v>
      </c>
      <c r="F7" s="78" t="s">
        <v>82</v>
      </c>
      <c r="G7" s="56" t="s">
        <v>53</v>
      </c>
      <c r="H7" s="57" t="s">
        <v>70</v>
      </c>
      <c r="I7" s="58" t="s">
        <v>67</v>
      </c>
      <c r="J7" s="55" t="s">
        <v>85</v>
      </c>
      <c r="K7" s="63" t="s">
        <v>50</v>
      </c>
    </row>
    <row r="8" spans="1:11" ht="23.25" customHeight="1">
      <c r="A8" s="22" t="s">
        <v>16</v>
      </c>
      <c r="B8" s="10"/>
      <c r="C8" s="11"/>
      <c r="D8" s="11"/>
      <c r="E8" s="12"/>
      <c r="F8" s="12"/>
      <c r="G8" s="12"/>
      <c r="H8" s="11"/>
      <c r="I8" s="12"/>
      <c r="J8" s="12"/>
      <c r="K8" s="19"/>
    </row>
    <row r="9" spans="1:11" ht="21.75" customHeight="1">
      <c r="A9" s="23" t="s">
        <v>15</v>
      </c>
      <c r="B9" s="13"/>
      <c r="C9" s="14"/>
      <c r="D9" s="14"/>
      <c r="E9" s="15"/>
      <c r="F9" s="15"/>
      <c r="G9" s="15"/>
      <c r="H9" s="14"/>
      <c r="I9" s="15"/>
      <c r="J9" s="18"/>
      <c r="K9" s="20"/>
    </row>
    <row r="10" spans="1:11" ht="24.75" customHeight="1">
      <c r="A10" s="66" t="s">
        <v>86</v>
      </c>
      <c r="B10" s="27">
        <v>198453500</v>
      </c>
      <c r="C10" s="28">
        <v>39896575.31</v>
      </c>
      <c r="D10" s="28">
        <v>198453500</v>
      </c>
      <c r="E10" s="28">
        <v>49613300</v>
      </c>
      <c r="F10" s="28">
        <v>45711315.74</v>
      </c>
      <c r="G10" s="28">
        <f aca="true" t="shared" si="0" ref="G10:G51">F10-B10</f>
        <v>-152742184.26</v>
      </c>
      <c r="H10" s="28">
        <f>F10-E10</f>
        <v>-3901984.259999998</v>
      </c>
      <c r="I10" s="29">
        <f>IF(E10=0,0,F10/E10*100)</f>
        <v>92.13520515668178</v>
      </c>
      <c r="J10" s="30">
        <f aca="true" t="shared" si="1" ref="J10:J51">F10-C10</f>
        <v>5814740.43</v>
      </c>
      <c r="K10" s="31">
        <f aca="true" t="shared" si="2" ref="K10:K51">D10-B10</f>
        <v>0</v>
      </c>
    </row>
    <row r="11" spans="1:11" ht="24.75" customHeight="1">
      <c r="A11" s="66" t="s">
        <v>9</v>
      </c>
      <c r="B11" s="27">
        <v>575800</v>
      </c>
      <c r="C11" s="28">
        <v>305575.74</v>
      </c>
      <c r="D11" s="28">
        <v>575800</v>
      </c>
      <c r="E11" s="28">
        <v>144000</v>
      </c>
      <c r="F11" s="28">
        <v>320989.7</v>
      </c>
      <c r="G11" s="28">
        <f t="shared" si="0"/>
        <v>-254810.3</v>
      </c>
      <c r="H11" s="28">
        <f aca="true" t="shared" si="3" ref="H11:H39">F11-E11</f>
        <v>176989.7</v>
      </c>
      <c r="I11" s="29">
        <f aca="true" t="shared" si="4" ref="I11:I31">IF(E11=0,0,F11/E11*100)</f>
        <v>222.90951388888888</v>
      </c>
      <c r="J11" s="30">
        <f t="shared" si="1"/>
        <v>15413.960000000021</v>
      </c>
      <c r="K11" s="31">
        <f t="shared" si="2"/>
        <v>0</v>
      </c>
    </row>
    <row r="12" spans="1:11" ht="91.5" customHeight="1">
      <c r="A12" s="69" t="s">
        <v>61</v>
      </c>
      <c r="B12" s="32">
        <v>0</v>
      </c>
      <c r="C12" s="28">
        <v>91.07</v>
      </c>
      <c r="D12" s="28">
        <v>0</v>
      </c>
      <c r="E12" s="28">
        <v>0</v>
      </c>
      <c r="F12" s="28">
        <v>200.99</v>
      </c>
      <c r="G12" s="28">
        <f t="shared" si="0"/>
        <v>200.99</v>
      </c>
      <c r="H12" s="28">
        <f t="shared" si="3"/>
        <v>200.99</v>
      </c>
      <c r="I12" s="29">
        <f t="shared" si="4"/>
        <v>0</v>
      </c>
      <c r="J12" s="30">
        <f t="shared" si="1"/>
        <v>109.92000000000002</v>
      </c>
      <c r="K12" s="31">
        <f t="shared" si="2"/>
        <v>0</v>
      </c>
    </row>
    <row r="13" spans="1:11" ht="68.25" customHeight="1">
      <c r="A13" s="69" t="s">
        <v>76</v>
      </c>
      <c r="B13" s="32">
        <v>0</v>
      </c>
      <c r="C13" s="28">
        <v>23729.18</v>
      </c>
      <c r="D13" s="28">
        <v>0</v>
      </c>
      <c r="E13" s="28">
        <v>0</v>
      </c>
      <c r="F13" s="28">
        <v>20966.89</v>
      </c>
      <c r="G13" s="28">
        <f t="shared" si="0"/>
        <v>20966.89</v>
      </c>
      <c r="H13" s="28">
        <f t="shared" si="3"/>
        <v>20966.89</v>
      </c>
      <c r="I13" s="29">
        <f t="shared" si="4"/>
        <v>0</v>
      </c>
      <c r="J13" s="30">
        <f t="shared" si="1"/>
        <v>-2762.290000000001</v>
      </c>
      <c r="K13" s="31">
        <f t="shared" si="2"/>
        <v>0</v>
      </c>
    </row>
    <row r="14" spans="1:11" ht="48" customHeight="1">
      <c r="A14" s="69" t="s">
        <v>46</v>
      </c>
      <c r="B14" s="32">
        <v>2221100</v>
      </c>
      <c r="C14" s="28">
        <v>0</v>
      </c>
      <c r="D14" s="28">
        <v>2221100</v>
      </c>
      <c r="E14" s="28">
        <v>555200</v>
      </c>
      <c r="F14" s="28">
        <v>559504.09</v>
      </c>
      <c r="G14" s="28">
        <f t="shared" si="0"/>
        <v>-1661595.9100000001</v>
      </c>
      <c r="H14" s="28">
        <f t="shared" si="3"/>
        <v>4304.089999999967</v>
      </c>
      <c r="I14" s="29">
        <f t="shared" si="4"/>
        <v>100.77523234870316</v>
      </c>
      <c r="J14" s="30">
        <f t="shared" si="1"/>
        <v>559504.09</v>
      </c>
      <c r="K14" s="31">
        <f t="shared" si="2"/>
        <v>0</v>
      </c>
    </row>
    <row r="15" spans="1:11" ht="48" customHeight="1">
      <c r="A15" s="69" t="s">
        <v>47</v>
      </c>
      <c r="B15" s="32">
        <v>9519000</v>
      </c>
      <c r="C15" s="28">
        <v>0</v>
      </c>
      <c r="D15" s="28">
        <v>9519000</v>
      </c>
      <c r="E15" s="28">
        <v>2379800</v>
      </c>
      <c r="F15" s="28">
        <v>1808880.59</v>
      </c>
      <c r="G15" s="28">
        <f t="shared" si="0"/>
        <v>-7710119.41</v>
      </c>
      <c r="H15" s="28">
        <f t="shared" si="3"/>
        <v>-570919.4099999999</v>
      </c>
      <c r="I15" s="29">
        <f t="shared" si="4"/>
        <v>76.00977351037903</v>
      </c>
      <c r="J15" s="30">
        <f t="shared" si="1"/>
        <v>1808880.59</v>
      </c>
      <c r="K15" s="31">
        <f t="shared" si="2"/>
        <v>0</v>
      </c>
    </row>
    <row r="16" spans="1:11" ht="44.25" customHeight="1">
      <c r="A16" s="71" t="s">
        <v>37</v>
      </c>
      <c r="B16" s="33">
        <v>11045300</v>
      </c>
      <c r="C16" s="28">
        <v>2133589.55</v>
      </c>
      <c r="D16" s="28">
        <v>11045300</v>
      </c>
      <c r="E16" s="28">
        <v>2761400</v>
      </c>
      <c r="F16" s="28">
        <v>2528533.99</v>
      </c>
      <c r="G16" s="28">
        <f t="shared" si="0"/>
        <v>-8516766.01</v>
      </c>
      <c r="H16" s="28">
        <f t="shared" si="3"/>
        <v>-232866.00999999978</v>
      </c>
      <c r="I16" s="29">
        <f t="shared" si="4"/>
        <v>91.56710328094447</v>
      </c>
      <c r="J16" s="30">
        <f t="shared" si="1"/>
        <v>394944.4400000004</v>
      </c>
      <c r="K16" s="31">
        <f t="shared" si="2"/>
        <v>0</v>
      </c>
    </row>
    <row r="17" spans="1:11" ht="46.5" customHeight="1">
      <c r="A17" s="72" t="s">
        <v>36</v>
      </c>
      <c r="B17" s="33">
        <v>0</v>
      </c>
      <c r="C17" s="28">
        <v>0</v>
      </c>
      <c r="D17" s="28">
        <v>0</v>
      </c>
      <c r="E17" s="28">
        <v>0</v>
      </c>
      <c r="F17" s="28">
        <v>181024.59</v>
      </c>
      <c r="G17" s="28">
        <f t="shared" si="0"/>
        <v>181024.59</v>
      </c>
      <c r="H17" s="28">
        <f t="shared" si="3"/>
        <v>181024.59</v>
      </c>
      <c r="I17" s="29">
        <f t="shared" si="4"/>
        <v>0</v>
      </c>
      <c r="J17" s="30">
        <f t="shared" si="1"/>
        <v>181024.59</v>
      </c>
      <c r="K17" s="31">
        <f t="shared" si="2"/>
        <v>0</v>
      </c>
    </row>
    <row r="18" spans="1:11" ht="96.75" customHeight="1">
      <c r="A18" s="72" t="s">
        <v>80</v>
      </c>
      <c r="B18" s="33">
        <v>0</v>
      </c>
      <c r="C18" s="28">
        <v>0</v>
      </c>
      <c r="D18" s="28">
        <v>0</v>
      </c>
      <c r="E18" s="28">
        <v>0</v>
      </c>
      <c r="F18" s="28">
        <v>0</v>
      </c>
      <c r="G18" s="28">
        <f t="shared" si="0"/>
        <v>0</v>
      </c>
      <c r="H18" s="28">
        <f t="shared" si="3"/>
        <v>0</v>
      </c>
      <c r="I18" s="29">
        <f t="shared" si="4"/>
        <v>0</v>
      </c>
      <c r="J18" s="30">
        <f t="shared" si="1"/>
        <v>0</v>
      </c>
      <c r="K18" s="31">
        <f t="shared" si="2"/>
        <v>0</v>
      </c>
    </row>
    <row r="19" spans="1:11" ht="25.5" customHeight="1">
      <c r="A19" s="66" t="s">
        <v>20</v>
      </c>
      <c r="B19" s="27">
        <v>58800</v>
      </c>
      <c r="C19" s="28">
        <v>18043.57</v>
      </c>
      <c r="D19" s="28">
        <v>58800</v>
      </c>
      <c r="E19" s="28">
        <v>14700</v>
      </c>
      <c r="F19" s="28">
        <v>12380.45</v>
      </c>
      <c r="G19" s="28">
        <f t="shared" si="0"/>
        <v>-46419.55</v>
      </c>
      <c r="H19" s="28">
        <f t="shared" si="3"/>
        <v>-2319.5499999999993</v>
      </c>
      <c r="I19" s="29">
        <f t="shared" si="4"/>
        <v>84.22074829931974</v>
      </c>
      <c r="J19" s="30">
        <f t="shared" si="1"/>
        <v>-5663.119999999999</v>
      </c>
      <c r="K19" s="31">
        <f t="shared" si="2"/>
        <v>0</v>
      </c>
    </row>
    <row r="20" spans="1:11" ht="69" customHeight="1">
      <c r="A20" s="64" t="s">
        <v>62</v>
      </c>
      <c r="B20" s="27">
        <v>0</v>
      </c>
      <c r="C20" s="28">
        <v>53180</v>
      </c>
      <c r="D20" s="28">
        <v>0</v>
      </c>
      <c r="E20" s="28">
        <v>0</v>
      </c>
      <c r="F20" s="28">
        <v>23800</v>
      </c>
      <c r="G20" s="28">
        <f t="shared" si="0"/>
        <v>23800</v>
      </c>
      <c r="H20" s="28">
        <f t="shared" si="3"/>
        <v>23800</v>
      </c>
      <c r="I20" s="29">
        <f t="shared" si="4"/>
        <v>0</v>
      </c>
      <c r="J20" s="30">
        <f t="shared" si="1"/>
        <v>-29380</v>
      </c>
      <c r="K20" s="31">
        <f t="shared" si="2"/>
        <v>0</v>
      </c>
    </row>
    <row r="21" spans="1:11" ht="50.25" customHeight="1">
      <c r="A21" s="69" t="s">
        <v>25</v>
      </c>
      <c r="B21" s="33">
        <v>97400</v>
      </c>
      <c r="C21" s="28">
        <v>19473</v>
      </c>
      <c r="D21" s="28">
        <v>97400</v>
      </c>
      <c r="E21" s="28">
        <v>24300</v>
      </c>
      <c r="F21" s="28">
        <v>51870</v>
      </c>
      <c r="G21" s="28">
        <f t="shared" si="0"/>
        <v>-45530</v>
      </c>
      <c r="H21" s="28">
        <f t="shared" si="3"/>
        <v>27570</v>
      </c>
      <c r="I21" s="29">
        <f t="shared" si="4"/>
        <v>213.45679012345678</v>
      </c>
      <c r="J21" s="30">
        <f t="shared" si="1"/>
        <v>32397</v>
      </c>
      <c r="K21" s="31">
        <f t="shared" si="2"/>
        <v>0</v>
      </c>
    </row>
    <row r="22" spans="1:12" ht="25.5" customHeight="1">
      <c r="A22" s="64" t="s">
        <v>18</v>
      </c>
      <c r="B22" s="27">
        <v>3500800</v>
      </c>
      <c r="C22" s="28">
        <v>841500.91</v>
      </c>
      <c r="D22" s="28">
        <v>3500800</v>
      </c>
      <c r="E22" s="28">
        <v>875300</v>
      </c>
      <c r="F22" s="28">
        <v>834040.92</v>
      </c>
      <c r="G22" s="28">
        <f t="shared" si="0"/>
        <v>-2666759.08</v>
      </c>
      <c r="H22" s="28">
        <f t="shared" si="3"/>
        <v>-41259.07999999996</v>
      </c>
      <c r="I22" s="29">
        <f t="shared" si="4"/>
        <v>95.28629269964584</v>
      </c>
      <c r="J22" s="30">
        <f t="shared" si="1"/>
        <v>-7459.989999999991</v>
      </c>
      <c r="K22" s="31">
        <f t="shared" si="2"/>
        <v>0</v>
      </c>
      <c r="L22" s="5"/>
    </row>
    <row r="23" spans="1:11" ht="48" customHeight="1">
      <c r="A23" s="64" t="s">
        <v>26</v>
      </c>
      <c r="B23" s="34">
        <v>250200</v>
      </c>
      <c r="C23" s="28">
        <v>66020</v>
      </c>
      <c r="D23" s="28">
        <v>250200</v>
      </c>
      <c r="E23" s="28">
        <v>62500</v>
      </c>
      <c r="F23" s="28">
        <v>48890</v>
      </c>
      <c r="G23" s="28">
        <f t="shared" si="0"/>
        <v>-201310</v>
      </c>
      <c r="H23" s="28">
        <f t="shared" si="3"/>
        <v>-13610</v>
      </c>
      <c r="I23" s="29">
        <f t="shared" si="4"/>
        <v>78.224</v>
      </c>
      <c r="J23" s="30">
        <f t="shared" si="1"/>
        <v>-17130</v>
      </c>
      <c r="K23" s="31">
        <f t="shared" si="2"/>
        <v>0</v>
      </c>
    </row>
    <row r="24" spans="1:11" ht="121.5" customHeight="1">
      <c r="A24" s="73" t="s">
        <v>79</v>
      </c>
      <c r="B24" s="34">
        <v>0</v>
      </c>
      <c r="C24" s="28">
        <v>1920</v>
      </c>
      <c r="D24" s="28">
        <v>0</v>
      </c>
      <c r="E24" s="28">
        <v>0</v>
      </c>
      <c r="F24" s="28">
        <v>0</v>
      </c>
      <c r="G24" s="28">
        <f t="shared" si="0"/>
        <v>0</v>
      </c>
      <c r="H24" s="28">
        <f t="shared" si="3"/>
        <v>0</v>
      </c>
      <c r="I24" s="29">
        <f t="shared" si="4"/>
        <v>0</v>
      </c>
      <c r="J24" s="30">
        <f t="shared" si="1"/>
        <v>-1920</v>
      </c>
      <c r="K24" s="31">
        <f t="shared" si="2"/>
        <v>0</v>
      </c>
    </row>
    <row r="25" spans="1:13" ht="68.25" customHeight="1">
      <c r="A25" s="64" t="s">
        <v>68</v>
      </c>
      <c r="B25" s="27">
        <v>1800000</v>
      </c>
      <c r="C25" s="28">
        <v>1034982.47</v>
      </c>
      <c r="D25" s="28">
        <v>1800000</v>
      </c>
      <c r="E25" s="28">
        <v>450000</v>
      </c>
      <c r="F25" s="28">
        <v>1089469.05</v>
      </c>
      <c r="G25" s="28">
        <f t="shared" si="0"/>
        <v>-710530.95</v>
      </c>
      <c r="H25" s="28">
        <f t="shared" si="3"/>
        <v>639469.05</v>
      </c>
      <c r="I25" s="29">
        <f t="shared" si="4"/>
        <v>242.10423333333333</v>
      </c>
      <c r="J25" s="30">
        <f t="shared" si="1"/>
        <v>54486.580000000075</v>
      </c>
      <c r="K25" s="31">
        <f t="shared" si="2"/>
        <v>0</v>
      </c>
      <c r="L25" s="5"/>
      <c r="M25" s="5"/>
    </row>
    <row r="26" spans="1:13" ht="24.75" customHeight="1">
      <c r="A26" s="68" t="s">
        <v>17</v>
      </c>
      <c r="B26" s="32">
        <v>33000</v>
      </c>
      <c r="C26" s="28">
        <v>8910.96</v>
      </c>
      <c r="D26" s="28">
        <v>33000</v>
      </c>
      <c r="E26" s="28">
        <v>8300</v>
      </c>
      <c r="F26" s="28">
        <v>15242.16</v>
      </c>
      <c r="G26" s="28">
        <f t="shared" si="0"/>
        <v>-17757.84</v>
      </c>
      <c r="H26" s="28">
        <f t="shared" si="3"/>
        <v>6942.16</v>
      </c>
      <c r="I26" s="29">
        <f t="shared" si="4"/>
        <v>183.64048192771085</v>
      </c>
      <c r="J26" s="30">
        <f t="shared" si="1"/>
        <v>6331.200000000001</v>
      </c>
      <c r="K26" s="31">
        <f t="shared" si="2"/>
        <v>0</v>
      </c>
      <c r="L26" s="5"/>
      <c r="M26" s="5"/>
    </row>
    <row r="27" spans="1:13" ht="24.75" customHeight="1">
      <c r="A27" s="66" t="s">
        <v>7</v>
      </c>
      <c r="B27" s="27">
        <v>790700</v>
      </c>
      <c r="C27" s="28">
        <v>246180.46</v>
      </c>
      <c r="D27" s="28">
        <v>790700</v>
      </c>
      <c r="E27" s="28">
        <v>197700</v>
      </c>
      <c r="F27" s="28">
        <v>578191.39</v>
      </c>
      <c r="G27" s="28">
        <f t="shared" si="0"/>
        <v>-212508.61</v>
      </c>
      <c r="H27" s="28">
        <f t="shared" si="3"/>
        <v>380491.39</v>
      </c>
      <c r="I27" s="29">
        <f t="shared" si="4"/>
        <v>292.4589731917046</v>
      </c>
      <c r="J27" s="30">
        <f t="shared" si="1"/>
        <v>332010.93000000005</v>
      </c>
      <c r="K27" s="31">
        <f t="shared" si="2"/>
        <v>0</v>
      </c>
      <c r="L27" s="5"/>
      <c r="M27" s="5"/>
    </row>
    <row r="28" spans="1:13" ht="102" customHeight="1">
      <c r="A28" s="74" t="s">
        <v>29</v>
      </c>
      <c r="B28" s="35">
        <v>0</v>
      </c>
      <c r="C28" s="28">
        <v>76200.53</v>
      </c>
      <c r="D28" s="28">
        <v>0</v>
      </c>
      <c r="E28" s="28">
        <v>0</v>
      </c>
      <c r="F28" s="28">
        <v>0</v>
      </c>
      <c r="G28" s="28">
        <f t="shared" si="0"/>
        <v>0</v>
      </c>
      <c r="H28" s="28">
        <f t="shared" si="3"/>
        <v>0</v>
      </c>
      <c r="I28" s="29">
        <f t="shared" si="4"/>
        <v>0</v>
      </c>
      <c r="J28" s="30">
        <f t="shared" si="1"/>
        <v>-76200.53</v>
      </c>
      <c r="K28" s="31">
        <f t="shared" si="2"/>
        <v>0</v>
      </c>
      <c r="L28" s="5"/>
      <c r="M28" s="5"/>
    </row>
    <row r="29" spans="1:13" ht="24.75" customHeight="1">
      <c r="A29" s="66" t="s">
        <v>8</v>
      </c>
      <c r="B29" s="27">
        <v>0</v>
      </c>
      <c r="C29" s="28">
        <v>0</v>
      </c>
      <c r="D29" s="28">
        <v>0</v>
      </c>
      <c r="E29" s="28">
        <v>0</v>
      </c>
      <c r="F29" s="28">
        <v>0</v>
      </c>
      <c r="G29" s="28">
        <f t="shared" si="0"/>
        <v>0</v>
      </c>
      <c r="H29" s="28">
        <f t="shared" si="3"/>
        <v>0</v>
      </c>
      <c r="I29" s="29">
        <f t="shared" si="4"/>
        <v>0</v>
      </c>
      <c r="J29" s="30">
        <f t="shared" si="1"/>
        <v>0</v>
      </c>
      <c r="K29" s="31">
        <f t="shared" si="2"/>
        <v>0</v>
      </c>
      <c r="L29" s="5"/>
      <c r="M29" s="5"/>
    </row>
    <row r="30" spans="1:13" ht="48" customHeight="1">
      <c r="A30" s="64" t="s">
        <v>13</v>
      </c>
      <c r="B30" s="34">
        <v>0</v>
      </c>
      <c r="C30" s="28">
        <v>0</v>
      </c>
      <c r="D30" s="28">
        <v>0</v>
      </c>
      <c r="E30" s="28">
        <v>0</v>
      </c>
      <c r="F30" s="28">
        <v>0</v>
      </c>
      <c r="G30" s="28">
        <f t="shared" si="0"/>
        <v>0</v>
      </c>
      <c r="H30" s="28">
        <f t="shared" si="3"/>
        <v>0</v>
      </c>
      <c r="I30" s="29">
        <f t="shared" si="4"/>
        <v>0</v>
      </c>
      <c r="J30" s="30">
        <f t="shared" si="1"/>
        <v>0</v>
      </c>
      <c r="K30" s="31">
        <f t="shared" si="2"/>
        <v>0</v>
      </c>
      <c r="L30" s="5"/>
      <c r="M30" s="5"/>
    </row>
    <row r="31" spans="1:13" ht="24.75" customHeight="1">
      <c r="A31" s="66" t="s">
        <v>10</v>
      </c>
      <c r="B31" s="27">
        <v>0</v>
      </c>
      <c r="C31" s="28">
        <v>1628.88</v>
      </c>
      <c r="D31" s="28">
        <v>0</v>
      </c>
      <c r="E31" s="28">
        <v>0</v>
      </c>
      <c r="F31" s="28">
        <v>1628.88</v>
      </c>
      <c r="G31" s="28">
        <f t="shared" si="0"/>
        <v>1628.88</v>
      </c>
      <c r="H31" s="28">
        <f t="shared" si="3"/>
        <v>1628.88</v>
      </c>
      <c r="I31" s="29">
        <f t="shared" si="4"/>
        <v>0</v>
      </c>
      <c r="J31" s="30">
        <f t="shared" si="1"/>
        <v>0</v>
      </c>
      <c r="K31" s="31">
        <f t="shared" si="2"/>
        <v>0</v>
      </c>
      <c r="L31" s="5"/>
      <c r="M31" s="5"/>
    </row>
    <row r="32" spans="1:13" ht="24.75" customHeight="1">
      <c r="A32" s="21" t="s">
        <v>22</v>
      </c>
      <c r="B32" s="36">
        <f>B33+B37+B38+B39</f>
        <v>93565000</v>
      </c>
      <c r="C32" s="36">
        <f>C33+C37+C38+C39</f>
        <v>29921231.199999996</v>
      </c>
      <c r="D32" s="36">
        <f>D33+D37+D38+D39</f>
        <v>93565000</v>
      </c>
      <c r="E32" s="36">
        <f>E33+E37+E38+E39</f>
        <v>23391000</v>
      </c>
      <c r="F32" s="36">
        <f>F33+F37+F38+F39</f>
        <v>34310816.99</v>
      </c>
      <c r="G32" s="37">
        <f t="shared" si="0"/>
        <v>-59254183.01</v>
      </c>
      <c r="H32" s="37">
        <f t="shared" si="3"/>
        <v>10919816.990000002</v>
      </c>
      <c r="I32" s="38">
        <f aca="true" t="shared" si="5" ref="I32:I66">IF(E32=0,0,F32/E32*100)</f>
        <v>146.6838398956864</v>
      </c>
      <c r="J32" s="39">
        <f t="shared" si="1"/>
        <v>4389585.790000007</v>
      </c>
      <c r="K32" s="40">
        <f t="shared" si="2"/>
        <v>0</v>
      </c>
      <c r="L32" s="5"/>
      <c r="M32" s="5"/>
    </row>
    <row r="33" spans="1:13" ht="24" customHeight="1">
      <c r="A33" s="68" t="s">
        <v>32</v>
      </c>
      <c r="B33" s="32">
        <f>B34+B35+B36</f>
        <v>51102000</v>
      </c>
      <c r="C33" s="28">
        <f>C34+C35+C36</f>
        <v>19896716.2</v>
      </c>
      <c r="D33" s="28">
        <f>D34+D35+D36</f>
        <v>51102000</v>
      </c>
      <c r="E33" s="28">
        <f>E34+E35+E36</f>
        <v>12775500</v>
      </c>
      <c r="F33" s="28">
        <f>F34+F35+F36</f>
        <v>23584790.89</v>
      </c>
      <c r="G33" s="28">
        <f t="shared" si="0"/>
        <v>-27517209.11</v>
      </c>
      <c r="H33" s="28">
        <f t="shared" si="3"/>
        <v>10809290.89</v>
      </c>
      <c r="I33" s="29">
        <f t="shared" si="5"/>
        <v>184.60953301240656</v>
      </c>
      <c r="J33" s="41">
        <f t="shared" si="1"/>
        <v>3688074.6900000013</v>
      </c>
      <c r="K33" s="31">
        <f t="shared" si="2"/>
        <v>0</v>
      </c>
      <c r="L33" s="5"/>
      <c r="M33" s="5"/>
    </row>
    <row r="34" spans="1:13" ht="48" customHeight="1">
      <c r="A34" s="69" t="s">
        <v>31</v>
      </c>
      <c r="B34" s="33">
        <v>6797600</v>
      </c>
      <c r="C34" s="28">
        <v>1063414.79</v>
      </c>
      <c r="D34" s="28">
        <v>6797600</v>
      </c>
      <c r="E34" s="28">
        <v>1699300</v>
      </c>
      <c r="F34" s="28">
        <v>1044676.52</v>
      </c>
      <c r="G34" s="28">
        <f t="shared" si="0"/>
        <v>-5752923.48</v>
      </c>
      <c r="H34" s="28">
        <f t="shared" si="3"/>
        <v>-654623.48</v>
      </c>
      <c r="I34" s="29">
        <f t="shared" si="5"/>
        <v>61.47687400694404</v>
      </c>
      <c r="J34" s="41">
        <f t="shared" si="1"/>
        <v>-18738.27000000002</v>
      </c>
      <c r="K34" s="31">
        <f t="shared" si="2"/>
        <v>0</v>
      </c>
      <c r="L34" s="5"/>
      <c r="M34" s="5"/>
    </row>
    <row r="35" spans="1:13" ht="24" customHeight="1">
      <c r="A35" s="70" t="s">
        <v>19</v>
      </c>
      <c r="B35" s="32">
        <v>44129400</v>
      </c>
      <c r="C35" s="28">
        <v>18814551.41</v>
      </c>
      <c r="D35" s="28">
        <v>44129400</v>
      </c>
      <c r="E35" s="28">
        <v>11032300</v>
      </c>
      <c r="F35" s="28">
        <v>22514240.71</v>
      </c>
      <c r="G35" s="28">
        <f t="shared" si="0"/>
        <v>-21615159.29</v>
      </c>
      <c r="H35" s="28">
        <f t="shared" si="3"/>
        <v>11481940.71</v>
      </c>
      <c r="I35" s="29">
        <f t="shared" si="5"/>
        <v>204.07567515386637</v>
      </c>
      <c r="J35" s="41">
        <f t="shared" si="1"/>
        <v>3699689.3000000007</v>
      </c>
      <c r="K35" s="31">
        <f t="shared" si="2"/>
        <v>0</v>
      </c>
      <c r="L35" s="5"/>
      <c r="M35" s="5"/>
    </row>
    <row r="36" spans="1:13" ht="24" customHeight="1">
      <c r="A36" s="70" t="s">
        <v>28</v>
      </c>
      <c r="B36" s="32">
        <v>175000</v>
      </c>
      <c r="C36" s="28">
        <v>18750</v>
      </c>
      <c r="D36" s="28">
        <v>175000</v>
      </c>
      <c r="E36" s="28">
        <v>43900</v>
      </c>
      <c r="F36" s="28">
        <v>25873.66</v>
      </c>
      <c r="G36" s="28">
        <f t="shared" si="0"/>
        <v>-149126.34</v>
      </c>
      <c r="H36" s="28">
        <f t="shared" si="3"/>
        <v>-18026.34</v>
      </c>
      <c r="I36" s="29">
        <f t="shared" si="5"/>
        <v>58.93772209567199</v>
      </c>
      <c r="J36" s="41">
        <f t="shared" si="1"/>
        <v>7123.66</v>
      </c>
      <c r="K36" s="31">
        <f t="shared" si="2"/>
        <v>0</v>
      </c>
      <c r="L36" s="5"/>
      <c r="M36" s="5"/>
    </row>
    <row r="37" spans="1:13" ht="24" customHeight="1">
      <c r="A37" s="68" t="s">
        <v>33</v>
      </c>
      <c r="B37" s="32">
        <v>101800</v>
      </c>
      <c r="C37" s="28">
        <v>18649.99</v>
      </c>
      <c r="D37" s="28">
        <v>101800</v>
      </c>
      <c r="E37" s="28">
        <v>25300</v>
      </c>
      <c r="F37" s="28">
        <v>25538.76</v>
      </c>
      <c r="G37" s="28">
        <f t="shared" si="0"/>
        <v>-76261.24</v>
      </c>
      <c r="H37" s="28">
        <f t="shared" si="3"/>
        <v>238.7599999999984</v>
      </c>
      <c r="I37" s="29">
        <f t="shared" si="5"/>
        <v>100.94371541501977</v>
      </c>
      <c r="J37" s="41">
        <f t="shared" si="1"/>
        <v>6888.769999999997</v>
      </c>
      <c r="K37" s="31">
        <f t="shared" si="2"/>
        <v>0</v>
      </c>
      <c r="L37" s="5"/>
      <c r="M37" s="5"/>
    </row>
    <row r="38" spans="1:11" ht="24" customHeight="1">
      <c r="A38" s="68" t="s">
        <v>34</v>
      </c>
      <c r="B38" s="32">
        <v>91000</v>
      </c>
      <c r="C38" s="28">
        <v>18000</v>
      </c>
      <c r="D38" s="28">
        <v>91000</v>
      </c>
      <c r="E38" s="28">
        <v>22700</v>
      </c>
      <c r="F38" s="28">
        <v>14356</v>
      </c>
      <c r="G38" s="28">
        <f t="shared" si="0"/>
        <v>-76644</v>
      </c>
      <c r="H38" s="28">
        <f t="shared" si="3"/>
        <v>-8344</v>
      </c>
      <c r="I38" s="29">
        <f t="shared" si="5"/>
        <v>63.242290748898675</v>
      </c>
      <c r="J38" s="41">
        <f t="shared" si="1"/>
        <v>-3644</v>
      </c>
      <c r="K38" s="31">
        <f t="shared" si="2"/>
        <v>0</v>
      </c>
    </row>
    <row r="39" spans="1:11" ht="24" customHeight="1">
      <c r="A39" s="66" t="s">
        <v>35</v>
      </c>
      <c r="B39" s="27">
        <v>42270200</v>
      </c>
      <c r="C39" s="28">
        <v>9987865.01</v>
      </c>
      <c r="D39" s="28">
        <v>42270200</v>
      </c>
      <c r="E39" s="28">
        <v>10567500</v>
      </c>
      <c r="F39" s="28">
        <v>10686131.34</v>
      </c>
      <c r="G39" s="28">
        <f t="shared" si="0"/>
        <v>-31584068.66</v>
      </c>
      <c r="H39" s="28">
        <f t="shared" si="3"/>
        <v>118631.33999999985</v>
      </c>
      <c r="I39" s="29">
        <f t="shared" si="5"/>
        <v>101.12260553584103</v>
      </c>
      <c r="J39" s="41">
        <f t="shared" si="1"/>
        <v>698266.3300000001</v>
      </c>
      <c r="K39" s="31">
        <f t="shared" si="2"/>
        <v>0</v>
      </c>
    </row>
    <row r="40" spans="1:11" ht="24.75" customHeight="1">
      <c r="A40" s="21" t="s">
        <v>1</v>
      </c>
      <c r="B40" s="36">
        <f>B10+B11+B12+B13+B14+B15+B16+B17+B18+B19+B20+B21+B22+B23+B24+B25+B26+B27+B28+B29+B30+B31+B32</f>
        <v>321910600</v>
      </c>
      <c r="C40" s="36">
        <f>C10+C11+C12+C13+C14+C15+C16+C17+C18+C19+C20+C21+C22+C23+C24+C25+C26+C27+C28+C29+C30+C31+C32</f>
        <v>74648832.83</v>
      </c>
      <c r="D40" s="36">
        <f>D10+D11+D12+D13+D14+D15+D16+D17+D18+D19+D20+D21+D22+D23+D24+D25+D26+D27+D28+D29+D30+D31+D32</f>
        <v>321910600</v>
      </c>
      <c r="E40" s="36">
        <f>E10+E11+E12+E13+E14+E15+E16+E17+E18+E19+E20+E21+E22+E23+E24+E25+E26+E27+E28+E29+E30+E31+E32</f>
        <v>80477500</v>
      </c>
      <c r="F40" s="36">
        <f>F10+F11+F12+F13+F14+F15+F16+F17+F18+F19+F20+F21+F22+F23+F24+F25+F26+F27+F28+F29+F30+F31+F32</f>
        <v>88097746.42000002</v>
      </c>
      <c r="G40" s="37">
        <f t="shared" si="0"/>
        <v>-233812853.57999998</v>
      </c>
      <c r="H40" s="37">
        <f aca="true" t="shared" si="6" ref="H40:H66">F40-E40</f>
        <v>7620246.420000017</v>
      </c>
      <c r="I40" s="38">
        <f t="shared" si="5"/>
        <v>109.46879117765837</v>
      </c>
      <c r="J40" s="39">
        <f t="shared" si="1"/>
        <v>13448913.590000018</v>
      </c>
      <c r="K40" s="40">
        <f t="shared" si="2"/>
        <v>0</v>
      </c>
    </row>
    <row r="41" spans="1:11" ht="24.75" customHeight="1">
      <c r="A41" s="65" t="s">
        <v>66</v>
      </c>
      <c r="B41" s="36">
        <f aca="true" t="shared" si="7" ref="B41:G41">B42+B49+B50+B43</f>
        <v>124803000</v>
      </c>
      <c r="C41" s="36">
        <f t="shared" si="7"/>
        <v>108524269.66</v>
      </c>
      <c r="D41" s="36">
        <f t="shared" si="7"/>
        <v>127050500</v>
      </c>
      <c r="E41" s="36">
        <f t="shared" si="7"/>
        <v>39538900</v>
      </c>
      <c r="F41" s="36">
        <f t="shared" si="7"/>
        <v>39532627.95</v>
      </c>
      <c r="G41" s="36">
        <f t="shared" si="7"/>
        <v>-85270372.05</v>
      </c>
      <c r="H41" s="36">
        <f>F41-E41</f>
        <v>-6272.04999999702</v>
      </c>
      <c r="I41" s="38">
        <f t="shared" si="5"/>
        <v>99.9841370144339</v>
      </c>
      <c r="J41" s="39">
        <f t="shared" si="1"/>
        <v>-68991641.71</v>
      </c>
      <c r="K41" s="40">
        <f t="shared" si="2"/>
        <v>2247500</v>
      </c>
    </row>
    <row r="42" spans="1:11" ht="24.75" customHeight="1">
      <c r="A42" s="66" t="s">
        <v>72</v>
      </c>
      <c r="B42" s="27">
        <v>16994400</v>
      </c>
      <c r="C42" s="28">
        <v>3352800</v>
      </c>
      <c r="D42" s="28">
        <v>16994400</v>
      </c>
      <c r="E42" s="28">
        <v>4248600</v>
      </c>
      <c r="F42" s="28">
        <v>4248600</v>
      </c>
      <c r="G42" s="28">
        <f t="shared" si="0"/>
        <v>-12745800</v>
      </c>
      <c r="H42" s="28">
        <f t="shared" si="6"/>
        <v>0</v>
      </c>
      <c r="I42" s="29">
        <f t="shared" si="5"/>
        <v>100</v>
      </c>
      <c r="J42" s="41">
        <f t="shared" si="1"/>
        <v>895800</v>
      </c>
      <c r="K42" s="31">
        <f t="shared" si="2"/>
        <v>0</v>
      </c>
    </row>
    <row r="43" spans="1:11" ht="24.75" customHeight="1">
      <c r="A43" s="66" t="s">
        <v>73</v>
      </c>
      <c r="B43" s="27">
        <f>B44+B45+B46+B47+B48</f>
        <v>105627300</v>
      </c>
      <c r="C43" s="27">
        <f>C44+C45+C46+C47+C48</f>
        <v>35306400</v>
      </c>
      <c r="D43" s="27">
        <f>D44+D45+D46+D47+D48</f>
        <v>107616800</v>
      </c>
      <c r="E43" s="27">
        <f>E44+E45+E46+E47+E48</f>
        <v>34227400</v>
      </c>
      <c r="F43" s="27">
        <f>F44+F45+F46+F47+F48</f>
        <v>34227400</v>
      </c>
      <c r="G43" s="28">
        <f t="shared" si="0"/>
        <v>-71399900</v>
      </c>
      <c r="H43" s="28">
        <f t="shared" si="6"/>
        <v>0</v>
      </c>
      <c r="I43" s="29">
        <f t="shared" si="5"/>
        <v>100</v>
      </c>
      <c r="J43" s="41">
        <f t="shared" si="1"/>
        <v>-1079000</v>
      </c>
      <c r="K43" s="31">
        <f t="shared" si="2"/>
        <v>1989500</v>
      </c>
    </row>
    <row r="44" spans="1:11" ht="43.5" customHeight="1">
      <c r="A44" s="64" t="s">
        <v>78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8">
        <f t="shared" si="0"/>
        <v>0</v>
      </c>
      <c r="H44" s="28">
        <f t="shared" si="6"/>
        <v>0</v>
      </c>
      <c r="I44" s="29">
        <f t="shared" si="5"/>
        <v>0</v>
      </c>
      <c r="J44" s="41">
        <f t="shared" si="1"/>
        <v>0</v>
      </c>
      <c r="K44" s="31">
        <f t="shared" si="2"/>
        <v>0</v>
      </c>
    </row>
    <row r="45" spans="1:11" ht="24.75" customHeight="1">
      <c r="A45" s="66" t="s">
        <v>77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8">
        <f t="shared" si="0"/>
        <v>0</v>
      </c>
      <c r="H45" s="28">
        <f t="shared" si="6"/>
        <v>0</v>
      </c>
      <c r="I45" s="29">
        <f t="shared" si="5"/>
        <v>0</v>
      </c>
      <c r="J45" s="41">
        <f t="shared" si="1"/>
        <v>0</v>
      </c>
      <c r="K45" s="31">
        <f t="shared" si="2"/>
        <v>0</v>
      </c>
    </row>
    <row r="46" spans="1:11" ht="24.75" customHeight="1">
      <c r="A46" s="67" t="s">
        <v>64</v>
      </c>
      <c r="B46" s="42">
        <v>91788600</v>
      </c>
      <c r="C46" s="28">
        <v>19021800</v>
      </c>
      <c r="D46" s="42">
        <f>91788600+1989500</f>
        <v>93778100</v>
      </c>
      <c r="E46" s="28">
        <v>20388700</v>
      </c>
      <c r="F46" s="28">
        <v>20388700</v>
      </c>
      <c r="G46" s="28">
        <f t="shared" si="0"/>
        <v>-71399900</v>
      </c>
      <c r="H46" s="28">
        <f t="shared" si="6"/>
        <v>0</v>
      </c>
      <c r="I46" s="29">
        <f t="shared" si="5"/>
        <v>100</v>
      </c>
      <c r="J46" s="41">
        <f t="shared" si="1"/>
        <v>1366900</v>
      </c>
      <c r="K46" s="31">
        <f t="shared" si="2"/>
        <v>1989500</v>
      </c>
    </row>
    <row r="47" spans="1:11" ht="24.75" customHeight="1">
      <c r="A47" s="64" t="s">
        <v>65</v>
      </c>
      <c r="B47" s="34">
        <v>13838700</v>
      </c>
      <c r="C47" s="28">
        <v>12804600</v>
      </c>
      <c r="D47" s="34">
        <v>13838700</v>
      </c>
      <c r="E47" s="28">
        <v>13838700</v>
      </c>
      <c r="F47" s="28">
        <v>13838700</v>
      </c>
      <c r="G47" s="28">
        <f t="shared" si="0"/>
        <v>0</v>
      </c>
      <c r="H47" s="28">
        <f t="shared" si="6"/>
        <v>0</v>
      </c>
      <c r="I47" s="29">
        <f t="shared" si="5"/>
        <v>100</v>
      </c>
      <c r="J47" s="41">
        <f t="shared" si="1"/>
        <v>1034100</v>
      </c>
      <c r="K47" s="31">
        <f t="shared" si="2"/>
        <v>0</v>
      </c>
    </row>
    <row r="48" spans="1:11" ht="45.75" customHeight="1">
      <c r="A48" s="64" t="s">
        <v>75</v>
      </c>
      <c r="B48" s="34">
        <v>0</v>
      </c>
      <c r="C48" s="27">
        <v>3480000</v>
      </c>
      <c r="D48" s="34">
        <v>0</v>
      </c>
      <c r="E48" s="27">
        <v>0</v>
      </c>
      <c r="F48" s="27">
        <v>0</v>
      </c>
      <c r="G48" s="28">
        <f t="shared" si="0"/>
        <v>0</v>
      </c>
      <c r="H48" s="28">
        <f t="shared" si="6"/>
        <v>0</v>
      </c>
      <c r="I48" s="29">
        <f t="shared" si="5"/>
        <v>0</v>
      </c>
      <c r="J48" s="41">
        <f t="shared" si="1"/>
        <v>-3480000</v>
      </c>
      <c r="K48" s="31">
        <f t="shared" si="2"/>
        <v>0</v>
      </c>
    </row>
    <row r="49" spans="1:11" ht="45" customHeight="1">
      <c r="A49" s="64" t="s">
        <v>74</v>
      </c>
      <c r="B49" s="34">
        <v>0</v>
      </c>
      <c r="C49" s="27">
        <v>1163430</v>
      </c>
      <c r="D49" s="34">
        <v>0</v>
      </c>
      <c r="E49" s="27">
        <v>0</v>
      </c>
      <c r="F49" s="27">
        <v>0</v>
      </c>
      <c r="G49" s="28">
        <f t="shared" si="0"/>
        <v>0</v>
      </c>
      <c r="H49" s="28">
        <f t="shared" si="6"/>
        <v>0</v>
      </c>
      <c r="I49" s="29">
        <f t="shared" si="5"/>
        <v>0</v>
      </c>
      <c r="J49" s="41">
        <f t="shared" si="1"/>
        <v>-1163430</v>
      </c>
      <c r="K49" s="31">
        <f t="shared" si="2"/>
        <v>0</v>
      </c>
    </row>
    <row r="50" spans="1:11" ht="45" customHeight="1">
      <c r="A50" s="64" t="s">
        <v>71</v>
      </c>
      <c r="B50" s="34">
        <v>2181300</v>
      </c>
      <c r="C50" s="27">
        <v>68701639.66</v>
      </c>
      <c r="D50" s="27">
        <v>2439300</v>
      </c>
      <c r="E50" s="27">
        <v>1062900</v>
      </c>
      <c r="F50" s="27">
        <v>1056627.95</v>
      </c>
      <c r="G50" s="28">
        <f t="shared" si="0"/>
        <v>-1124672.05</v>
      </c>
      <c r="H50" s="28">
        <f t="shared" si="6"/>
        <v>-6272.050000000047</v>
      </c>
      <c r="I50" s="29">
        <f t="shared" si="5"/>
        <v>99.4099115627058</v>
      </c>
      <c r="J50" s="41">
        <f t="shared" si="1"/>
        <v>-67645011.71</v>
      </c>
      <c r="K50" s="31">
        <f t="shared" si="2"/>
        <v>258000</v>
      </c>
    </row>
    <row r="51" spans="1:11" ht="24.75" customHeight="1">
      <c r="A51" s="21" t="s">
        <v>4</v>
      </c>
      <c r="B51" s="36">
        <f>B40+B41</f>
        <v>446713600</v>
      </c>
      <c r="C51" s="36">
        <f>C40+C41</f>
        <v>183173102.49</v>
      </c>
      <c r="D51" s="36">
        <f>D40+D41</f>
        <v>448961100</v>
      </c>
      <c r="E51" s="36">
        <f>E40+E41</f>
        <v>120016400</v>
      </c>
      <c r="F51" s="36">
        <f>F40+F41</f>
        <v>127630374.37000002</v>
      </c>
      <c r="G51" s="37">
        <f t="shared" si="0"/>
        <v>-319083225.63</v>
      </c>
      <c r="H51" s="37">
        <f t="shared" si="6"/>
        <v>7613974.37000002</v>
      </c>
      <c r="I51" s="38">
        <f t="shared" si="5"/>
        <v>106.34411161307958</v>
      </c>
      <c r="J51" s="39">
        <f t="shared" si="1"/>
        <v>-55542728.11999999</v>
      </c>
      <c r="K51" s="40">
        <f t="shared" si="2"/>
        <v>2247500</v>
      </c>
    </row>
    <row r="52" spans="1:11" ht="24" customHeight="1">
      <c r="A52" s="21" t="s">
        <v>41</v>
      </c>
      <c r="B52" s="36"/>
      <c r="C52" s="37"/>
      <c r="D52" s="37"/>
      <c r="E52" s="37"/>
      <c r="F52" s="28"/>
      <c r="G52" s="28"/>
      <c r="H52" s="28"/>
      <c r="I52" s="59"/>
      <c r="J52" s="41"/>
      <c r="K52" s="31"/>
    </row>
    <row r="53" spans="1:11" ht="25.5" customHeight="1">
      <c r="A53" s="64" t="s">
        <v>55</v>
      </c>
      <c r="B53" s="34">
        <v>9928300</v>
      </c>
      <c r="C53" s="28">
        <v>3780562.84</v>
      </c>
      <c r="D53" s="28">
        <v>9928300</v>
      </c>
      <c r="E53" s="28">
        <v>2482075</v>
      </c>
      <c r="F53" s="28">
        <v>1907548.29</v>
      </c>
      <c r="G53" s="28">
        <f aca="true" t="shared" si="8" ref="G53:G66">F53-B53</f>
        <v>-8020751.71</v>
      </c>
      <c r="H53" s="28">
        <f t="shared" si="6"/>
        <v>-574526.71</v>
      </c>
      <c r="I53" s="29">
        <f t="shared" si="5"/>
        <v>76.85296737608654</v>
      </c>
      <c r="J53" s="41">
        <f aca="true" t="shared" si="9" ref="J53:J66">F53-C53</f>
        <v>-1873014.5499999998</v>
      </c>
      <c r="K53" s="31">
        <f aca="true" t="shared" si="10" ref="K53:K66">D53-B53</f>
        <v>0</v>
      </c>
    </row>
    <row r="54" spans="1:11" ht="48" customHeight="1">
      <c r="A54" s="64" t="s">
        <v>42</v>
      </c>
      <c r="B54" s="34">
        <v>0</v>
      </c>
      <c r="C54" s="28">
        <v>347.51</v>
      </c>
      <c r="D54" s="28">
        <v>0</v>
      </c>
      <c r="E54" s="28">
        <v>0</v>
      </c>
      <c r="F54" s="28">
        <v>347.49</v>
      </c>
      <c r="G54" s="28">
        <f t="shared" si="8"/>
        <v>347.49</v>
      </c>
      <c r="H54" s="28">
        <f t="shared" si="6"/>
        <v>347.49</v>
      </c>
      <c r="I54" s="29">
        <f t="shared" si="5"/>
        <v>0</v>
      </c>
      <c r="J54" s="41">
        <f t="shared" si="9"/>
        <v>-0.01999999999998181</v>
      </c>
      <c r="K54" s="31">
        <f t="shared" si="10"/>
        <v>0</v>
      </c>
    </row>
    <row r="55" spans="1:11" ht="48" customHeight="1">
      <c r="A55" s="64" t="s">
        <v>43</v>
      </c>
      <c r="B55" s="34">
        <v>562900</v>
      </c>
      <c r="C55" s="28">
        <v>119103.86</v>
      </c>
      <c r="D55" s="28">
        <v>562900</v>
      </c>
      <c r="E55" s="28">
        <v>140600</v>
      </c>
      <c r="F55" s="28">
        <v>144922.17</v>
      </c>
      <c r="G55" s="28">
        <f t="shared" si="8"/>
        <v>-417977.82999999996</v>
      </c>
      <c r="H55" s="28">
        <f t="shared" si="6"/>
        <v>4322.170000000013</v>
      </c>
      <c r="I55" s="29">
        <f t="shared" si="5"/>
        <v>103.07408961593174</v>
      </c>
      <c r="J55" s="41">
        <f t="shared" si="9"/>
        <v>25818.310000000012</v>
      </c>
      <c r="K55" s="31">
        <f t="shared" si="10"/>
        <v>0</v>
      </c>
    </row>
    <row r="56" spans="1:11" ht="48" customHeight="1">
      <c r="A56" s="64" t="s">
        <v>56</v>
      </c>
      <c r="B56" s="34">
        <v>0</v>
      </c>
      <c r="C56" s="28">
        <v>0</v>
      </c>
      <c r="D56" s="28">
        <v>0</v>
      </c>
      <c r="E56" s="28">
        <v>0</v>
      </c>
      <c r="F56" s="28">
        <v>0</v>
      </c>
      <c r="G56" s="28">
        <f t="shared" si="8"/>
        <v>0</v>
      </c>
      <c r="H56" s="28">
        <f t="shared" si="6"/>
        <v>0</v>
      </c>
      <c r="I56" s="29">
        <f t="shared" si="5"/>
        <v>0</v>
      </c>
      <c r="J56" s="41">
        <f t="shared" si="9"/>
        <v>0</v>
      </c>
      <c r="K56" s="31">
        <f t="shared" si="10"/>
        <v>0</v>
      </c>
    </row>
    <row r="57" spans="1:11" ht="69" customHeight="1">
      <c r="A57" s="64" t="s">
        <v>44</v>
      </c>
      <c r="B57" s="34">
        <v>0</v>
      </c>
      <c r="C57" s="28">
        <v>761.08</v>
      </c>
      <c r="D57" s="28">
        <v>0</v>
      </c>
      <c r="E57" s="28">
        <v>0</v>
      </c>
      <c r="F57" s="28">
        <v>0</v>
      </c>
      <c r="G57" s="28">
        <f t="shared" si="8"/>
        <v>0</v>
      </c>
      <c r="H57" s="28">
        <f t="shared" si="6"/>
        <v>0</v>
      </c>
      <c r="I57" s="29">
        <f t="shared" si="5"/>
        <v>0</v>
      </c>
      <c r="J57" s="41">
        <f t="shared" si="9"/>
        <v>-761.08</v>
      </c>
      <c r="K57" s="31">
        <f t="shared" si="10"/>
        <v>0</v>
      </c>
    </row>
    <row r="58" spans="1:11" ht="48" customHeight="1">
      <c r="A58" s="64" t="s">
        <v>45</v>
      </c>
      <c r="B58" s="34">
        <v>0</v>
      </c>
      <c r="C58" s="28">
        <v>0</v>
      </c>
      <c r="D58" s="28">
        <v>0</v>
      </c>
      <c r="E58" s="28">
        <v>0</v>
      </c>
      <c r="F58" s="28">
        <v>0</v>
      </c>
      <c r="G58" s="28">
        <f t="shared" si="8"/>
        <v>0</v>
      </c>
      <c r="H58" s="28">
        <f t="shared" si="6"/>
        <v>0</v>
      </c>
      <c r="I58" s="29">
        <f t="shared" si="5"/>
        <v>0</v>
      </c>
      <c r="J58" s="41">
        <f t="shared" si="9"/>
        <v>0</v>
      </c>
      <c r="K58" s="31">
        <f t="shared" si="10"/>
        <v>0</v>
      </c>
    </row>
    <row r="59" spans="1:11" ht="24" customHeight="1">
      <c r="A59" s="65" t="s">
        <v>21</v>
      </c>
      <c r="B59" s="36">
        <f>B60+B61+B62</f>
        <v>3500000</v>
      </c>
      <c r="C59" s="36">
        <f>C60+C61+C62</f>
        <v>134607.48</v>
      </c>
      <c r="D59" s="36">
        <f>D60+D61+D62</f>
        <v>3500000</v>
      </c>
      <c r="E59" s="36">
        <f>E60+E61+E62</f>
        <v>232500</v>
      </c>
      <c r="F59" s="36">
        <f>F60+F61+F62</f>
        <v>81116.9</v>
      </c>
      <c r="G59" s="37">
        <f t="shared" si="8"/>
        <v>-3418883.1</v>
      </c>
      <c r="H59" s="37">
        <f t="shared" si="6"/>
        <v>-151383.1</v>
      </c>
      <c r="I59" s="38">
        <f t="shared" si="5"/>
        <v>34.88898924731183</v>
      </c>
      <c r="J59" s="39">
        <f t="shared" si="9"/>
        <v>-53490.580000000016</v>
      </c>
      <c r="K59" s="40">
        <f t="shared" si="10"/>
        <v>0</v>
      </c>
    </row>
    <row r="60" spans="1:11" ht="25.5" customHeight="1">
      <c r="A60" s="66" t="s">
        <v>59</v>
      </c>
      <c r="B60" s="27">
        <v>2100000</v>
      </c>
      <c r="C60" s="28">
        <v>0</v>
      </c>
      <c r="D60" s="28">
        <v>2100000</v>
      </c>
      <c r="E60" s="28">
        <v>52500</v>
      </c>
      <c r="F60" s="28">
        <v>0</v>
      </c>
      <c r="G60" s="28">
        <f t="shared" si="8"/>
        <v>-2100000</v>
      </c>
      <c r="H60" s="28">
        <f t="shared" si="6"/>
        <v>-52500</v>
      </c>
      <c r="I60" s="29">
        <f t="shared" si="5"/>
        <v>0</v>
      </c>
      <c r="J60" s="41">
        <f t="shared" si="9"/>
        <v>0</v>
      </c>
      <c r="K60" s="31">
        <f t="shared" si="10"/>
        <v>0</v>
      </c>
    </row>
    <row r="61" spans="1:11" ht="24.75" customHeight="1">
      <c r="A61" s="66" t="s">
        <v>58</v>
      </c>
      <c r="B61" s="27">
        <v>1000000</v>
      </c>
      <c r="C61" s="28">
        <v>57603.1</v>
      </c>
      <c r="D61" s="28">
        <v>1000000</v>
      </c>
      <c r="E61" s="28">
        <v>100000</v>
      </c>
      <c r="F61" s="28">
        <v>40240.74</v>
      </c>
      <c r="G61" s="28">
        <f t="shared" si="8"/>
        <v>-959759.26</v>
      </c>
      <c r="H61" s="28">
        <f t="shared" si="6"/>
        <v>-59759.26</v>
      </c>
      <c r="I61" s="29">
        <f t="shared" si="5"/>
        <v>40.240739999999995</v>
      </c>
      <c r="J61" s="41">
        <f t="shared" si="9"/>
        <v>-17362.36</v>
      </c>
      <c r="K61" s="31">
        <f t="shared" si="10"/>
        <v>0</v>
      </c>
    </row>
    <row r="62" spans="1:11" ht="46.5" customHeight="1">
      <c r="A62" s="64" t="s">
        <v>57</v>
      </c>
      <c r="B62" s="27">
        <v>400000</v>
      </c>
      <c r="C62" s="28">
        <v>77004.38</v>
      </c>
      <c r="D62" s="28">
        <v>400000</v>
      </c>
      <c r="E62" s="28">
        <v>80000</v>
      </c>
      <c r="F62" s="28">
        <v>40876.16</v>
      </c>
      <c r="G62" s="28">
        <f t="shared" si="8"/>
        <v>-359123.83999999997</v>
      </c>
      <c r="H62" s="28">
        <f t="shared" si="6"/>
        <v>-39123.84</v>
      </c>
      <c r="I62" s="29">
        <f t="shared" si="5"/>
        <v>51.095200000000006</v>
      </c>
      <c r="J62" s="41">
        <f t="shared" si="9"/>
        <v>-36128.22</v>
      </c>
      <c r="K62" s="31">
        <f t="shared" si="10"/>
        <v>0</v>
      </c>
    </row>
    <row r="63" spans="1:11" ht="0.75" customHeight="1" hidden="1">
      <c r="A63" s="66" t="s">
        <v>60</v>
      </c>
      <c r="B63" s="27">
        <v>0</v>
      </c>
      <c r="C63" s="28">
        <v>0</v>
      </c>
      <c r="D63" s="28">
        <v>0</v>
      </c>
      <c r="E63" s="28">
        <v>0</v>
      </c>
      <c r="F63" s="28">
        <v>0</v>
      </c>
      <c r="G63" s="28">
        <f t="shared" si="8"/>
        <v>0</v>
      </c>
      <c r="H63" s="28">
        <f t="shared" si="6"/>
        <v>0</v>
      </c>
      <c r="I63" s="29">
        <f t="shared" si="5"/>
        <v>0</v>
      </c>
      <c r="J63" s="41">
        <f t="shared" si="9"/>
        <v>0</v>
      </c>
      <c r="K63" s="52">
        <f t="shared" si="10"/>
        <v>0</v>
      </c>
    </row>
    <row r="64" spans="1:11" ht="24.75" customHeight="1">
      <c r="A64" s="66" t="s">
        <v>63</v>
      </c>
      <c r="B64" s="27">
        <v>0</v>
      </c>
      <c r="C64" s="27">
        <v>0</v>
      </c>
      <c r="D64" s="27">
        <v>370000</v>
      </c>
      <c r="E64" s="27">
        <v>189800</v>
      </c>
      <c r="F64" s="27">
        <v>0</v>
      </c>
      <c r="G64" s="28">
        <f t="shared" si="8"/>
        <v>0</v>
      </c>
      <c r="H64" s="28">
        <f t="shared" si="6"/>
        <v>-189800</v>
      </c>
      <c r="I64" s="29">
        <f t="shared" si="5"/>
        <v>0</v>
      </c>
      <c r="J64" s="41">
        <f t="shared" si="9"/>
        <v>0</v>
      </c>
      <c r="K64" s="43">
        <f t="shared" si="10"/>
        <v>370000</v>
      </c>
    </row>
    <row r="65" spans="1:11" ht="24" customHeight="1">
      <c r="A65" s="21" t="s">
        <v>5</v>
      </c>
      <c r="B65" s="36">
        <f>B53+B54+B55+B56+B57+B58+B59+B63+B64</f>
        <v>13991200</v>
      </c>
      <c r="C65" s="36">
        <f>C53+C54+C55+C56+C57+C58+C59+C63+C64</f>
        <v>4035382.7699999996</v>
      </c>
      <c r="D65" s="36">
        <f>D53+D54+D55+D56+D57+D58+D59+D63+D64</f>
        <v>14361200</v>
      </c>
      <c r="E65" s="36">
        <f>E53+E54+E55+E56+E57+E58+E59+E63+E64</f>
        <v>3044975</v>
      </c>
      <c r="F65" s="36">
        <f>F53+F54+F55+F56+F57+F58+F59+F63+F64</f>
        <v>2133934.85</v>
      </c>
      <c r="G65" s="37">
        <f t="shared" si="8"/>
        <v>-11857265.15</v>
      </c>
      <c r="H65" s="37">
        <f t="shared" si="6"/>
        <v>-911040.1499999999</v>
      </c>
      <c r="I65" s="38">
        <f t="shared" si="5"/>
        <v>70.08053760704112</v>
      </c>
      <c r="J65" s="39">
        <f t="shared" si="9"/>
        <v>-1901447.9199999995</v>
      </c>
      <c r="K65" s="44">
        <f t="shared" si="10"/>
        <v>370000</v>
      </c>
    </row>
    <row r="66" spans="1:11" ht="24" customHeight="1" thickBot="1">
      <c r="A66" s="24" t="s">
        <v>2</v>
      </c>
      <c r="B66" s="45">
        <f>B51+B65</f>
        <v>460704800</v>
      </c>
      <c r="C66" s="46">
        <f>C51+C65</f>
        <v>187208485.26000002</v>
      </c>
      <c r="D66" s="46">
        <f>D51+D65</f>
        <v>463322300</v>
      </c>
      <c r="E66" s="46">
        <f>E51+E65</f>
        <v>123061375</v>
      </c>
      <c r="F66" s="46">
        <f>F51+F65</f>
        <v>129764309.22000001</v>
      </c>
      <c r="G66" s="46">
        <f t="shared" si="8"/>
        <v>-330940490.78</v>
      </c>
      <c r="H66" s="46">
        <f t="shared" si="6"/>
        <v>6702934.220000014</v>
      </c>
      <c r="I66" s="47">
        <f t="shared" si="5"/>
        <v>105.44682214057823</v>
      </c>
      <c r="J66" s="48">
        <f t="shared" si="9"/>
        <v>-57444176.04000001</v>
      </c>
      <c r="K66" s="49">
        <f t="shared" si="10"/>
        <v>2617500</v>
      </c>
    </row>
    <row r="67" spans="1:13" ht="18" customHeight="1">
      <c r="A67" s="6"/>
      <c r="B67" s="6"/>
      <c r="C67" s="6"/>
      <c r="D67" s="6"/>
      <c r="E67" s="6"/>
      <c r="F67" s="6"/>
      <c r="G67" s="6"/>
      <c r="H67" s="7"/>
      <c r="I67" s="7"/>
      <c r="J67" s="7"/>
      <c r="K67" s="6"/>
      <c r="L67" s="6"/>
      <c r="M67" s="6"/>
    </row>
    <row r="68" spans="1:13" ht="24" customHeight="1">
      <c r="A68" s="50" t="s">
        <v>3</v>
      </c>
      <c r="B68" s="8"/>
      <c r="C68" s="8"/>
      <c r="D68" s="8"/>
      <c r="E68" s="8"/>
      <c r="F68" s="8"/>
      <c r="G68" s="8"/>
      <c r="H68" s="79" t="s">
        <v>6</v>
      </c>
      <c r="I68" s="79"/>
      <c r="J68" s="79"/>
      <c r="K68" s="79"/>
      <c r="L68" s="6"/>
      <c r="M68" s="6"/>
    </row>
    <row r="69" ht="16.5" customHeight="1"/>
    <row r="70" ht="22.5" customHeight="1"/>
    <row r="71" ht="16.5" customHeight="1"/>
    <row r="72" ht="27" customHeight="1" hidden="1"/>
    <row r="79" spans="15:16" ht="12.75">
      <c r="O79" s="4"/>
      <c r="P79" s="4"/>
    </row>
  </sheetData>
  <sheetProtection/>
  <mergeCells count="4">
    <mergeCell ref="H68:K68"/>
    <mergeCell ref="A4:A7"/>
    <mergeCell ref="H4:I6"/>
    <mergeCell ref="A2:J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2020-04-01T08:48:44Z</cp:lastPrinted>
  <dcterms:created xsi:type="dcterms:W3CDTF">2001-12-13T10:05:27Z</dcterms:created>
  <dcterms:modified xsi:type="dcterms:W3CDTF">2020-04-10T06:22:44Z</dcterms:modified>
  <cp:category/>
  <cp:version/>
  <cp:contentType/>
  <cp:contentStatus/>
</cp:coreProperties>
</file>